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CIJA\Desktop\LUCIJA\Financijski plan\2025\Fiin.plan 2026-2028\rok 20.10.2025\"/>
    </mc:Choice>
  </mc:AlternateContent>
  <bookViews>
    <workbookView xWindow="0" yWindow="0" windowWidth="25200" windowHeight="11550"/>
  </bookViews>
  <sheets>
    <sheet name="3050 POSEBNI DIO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7" l="1"/>
  <c r="E79" i="7"/>
  <c r="E74" i="7"/>
  <c r="E56" i="7"/>
  <c r="E38" i="7"/>
  <c r="E39" i="7"/>
  <c r="E30" i="7"/>
  <c r="D30" i="7"/>
  <c r="E19" i="7"/>
  <c r="E20" i="7"/>
  <c r="F8" i="7"/>
  <c r="G8" i="7"/>
  <c r="E8" i="7"/>
  <c r="F28" i="7"/>
  <c r="F16" i="7" s="1"/>
  <c r="E17" i="7"/>
  <c r="G35" i="7"/>
  <c r="F35" i="7"/>
  <c r="F30" i="7"/>
  <c r="F31" i="7"/>
  <c r="G59" i="7"/>
  <c r="F59" i="7"/>
  <c r="F57" i="7" l="1"/>
  <c r="G57" i="7"/>
  <c r="E64" i="7"/>
  <c r="E57" i="7"/>
  <c r="F38" i="7"/>
  <c r="F42" i="7"/>
  <c r="G42" i="7"/>
  <c r="F39" i="7"/>
  <c r="G39" i="7"/>
  <c r="G38" i="7" s="1"/>
  <c r="E42" i="7"/>
  <c r="G56" i="7" l="1"/>
  <c r="F56" i="7"/>
  <c r="D56" i="7"/>
  <c r="C56" i="7"/>
  <c r="C46" i="7" l="1"/>
  <c r="D31" i="7" l="1"/>
  <c r="G31" i="7" l="1"/>
  <c r="G30" i="7" s="1"/>
  <c r="G28" i="7" s="1"/>
  <c r="G16" i="7" s="1"/>
  <c r="E31" i="7"/>
  <c r="E35" i="7"/>
  <c r="D19" i="7" l="1"/>
  <c r="D25" i="7"/>
  <c r="F25" i="7" l="1"/>
  <c r="G25" i="7"/>
  <c r="E25" i="7"/>
  <c r="C11" i="7"/>
  <c r="C78" i="7"/>
  <c r="C77" i="7"/>
  <c r="C85" i="7"/>
  <c r="C80" i="7"/>
  <c r="C79" i="7"/>
  <c r="C68" i="7" l="1"/>
  <c r="D68" i="7"/>
  <c r="D71" i="7"/>
  <c r="E68" i="7"/>
  <c r="E67" i="7" s="1"/>
  <c r="F68" i="7"/>
  <c r="G68" i="7"/>
  <c r="D46" i="7"/>
  <c r="C53" i="7"/>
  <c r="D53" i="7"/>
  <c r="C39" i="7"/>
  <c r="D39" i="7"/>
  <c r="C31" i="7"/>
  <c r="C35" i="7"/>
  <c r="D35" i="7"/>
  <c r="E29" i="7" l="1"/>
  <c r="E28" i="7"/>
  <c r="E15" i="7" s="1"/>
  <c r="F20" i="7"/>
  <c r="G20" i="7"/>
  <c r="F19" i="7" l="1"/>
  <c r="G19" i="7"/>
  <c r="C75" i="7"/>
  <c r="C74" i="7" s="1"/>
  <c r="C10" i="7" s="1"/>
  <c r="C67" i="7"/>
  <c r="C9" i="7" s="1"/>
  <c r="C45" i="7"/>
  <c r="C7" i="7" s="1"/>
  <c r="C38" i="7"/>
  <c r="C6" i="7" s="1"/>
  <c r="C30" i="7"/>
  <c r="C4" i="7" s="1"/>
  <c r="C20" i="7"/>
  <c r="C25" i="7"/>
  <c r="D10" i="7"/>
  <c r="D85" i="7"/>
  <c r="D80" i="7"/>
  <c r="D67" i="7"/>
  <c r="D9" i="7" s="1"/>
  <c r="D45" i="7"/>
  <c r="D7" i="7" s="1"/>
  <c r="D38" i="7"/>
  <c r="D6" i="7" s="1"/>
  <c r="D4" i="7"/>
  <c r="D20" i="7"/>
  <c r="D3" i="7" l="1"/>
  <c r="D18" i="7"/>
  <c r="D17" i="7" s="1"/>
  <c r="D79" i="7"/>
  <c r="D78" i="7" s="1"/>
  <c r="D77" i="7" s="1"/>
  <c r="D29" i="7"/>
  <c r="D28" i="7" s="1"/>
  <c r="C29" i="7"/>
  <c r="C28" i="7" s="1"/>
  <c r="D11" i="7"/>
  <c r="C19" i="7"/>
  <c r="F67" i="7"/>
  <c r="F9" i="7" s="1"/>
  <c r="F80" i="7"/>
  <c r="E80" i="7"/>
  <c r="F85" i="7"/>
  <c r="F79" i="7" s="1"/>
  <c r="G79" i="7"/>
  <c r="E85" i="7"/>
  <c r="D16" i="7" l="1"/>
  <c r="D15" i="7" s="1"/>
  <c r="D14" i="7" s="1"/>
  <c r="C3" i="7"/>
  <c r="C18" i="7"/>
  <c r="C17" i="7" s="1"/>
  <c r="C16" i="7" s="1"/>
  <c r="C15" i="7" s="1"/>
  <c r="C14" i="7" s="1"/>
  <c r="G77" i="7"/>
  <c r="G11" i="7"/>
  <c r="F78" i="7"/>
  <c r="F77" i="7" s="1"/>
  <c r="F11" i="7"/>
  <c r="E78" i="7"/>
  <c r="E77" i="7" s="1"/>
  <c r="E16" i="7" s="1"/>
  <c r="E11" i="7"/>
  <c r="F3" i="7" l="1"/>
  <c r="G3" i="7"/>
  <c r="E6" i="7"/>
  <c r="E7" i="7"/>
  <c r="F45" i="7"/>
  <c r="F7" i="7" s="1"/>
  <c r="E9" i="7"/>
  <c r="G67" i="7"/>
  <c r="G9" i="7" s="1"/>
  <c r="F75" i="7"/>
  <c r="F74" i="7" s="1"/>
  <c r="F10" i="7" s="1"/>
  <c r="G75" i="7"/>
  <c r="G74" i="7" s="1"/>
  <c r="G10" i="7" s="1"/>
  <c r="E75" i="7"/>
  <c r="E10" i="7" s="1"/>
  <c r="F18" i="7" l="1"/>
  <c r="F17" i="7" s="1"/>
  <c r="E3" i="7"/>
  <c r="G4" i="7"/>
  <c r="E4" i="7"/>
  <c r="F4" i="7"/>
  <c r="G45" i="7"/>
  <c r="G7" i="7" s="1"/>
  <c r="G18" i="7"/>
  <c r="G17" i="7" s="1"/>
  <c r="F29" i="7"/>
  <c r="F15" i="7" l="1"/>
  <c r="F14" i="7" s="1"/>
  <c r="G29" i="7"/>
  <c r="E14" i="7"/>
  <c r="G15" i="7" l="1"/>
  <c r="G14" i="7" s="1"/>
</calcChain>
</file>

<file path=xl/sharedStrings.xml><?xml version="1.0" encoding="utf-8"?>
<sst xmlns="http://schemas.openxmlformats.org/spreadsheetml/2006/main" count="143" uniqueCount="54">
  <si>
    <t>Opći prihodi i primici</t>
  </si>
  <si>
    <t>Ostali prihodi za posebne namjene</t>
  </si>
  <si>
    <t>Pomoći EU</t>
  </si>
  <si>
    <t>Ostale pomoći</t>
  </si>
  <si>
    <t>Donacije</t>
  </si>
  <si>
    <t>31</t>
  </si>
  <si>
    <t>Vlastiti prihodi</t>
  </si>
  <si>
    <t>Mehanizam za oporavak i otpornost</t>
  </si>
  <si>
    <t>Europski fond za regionalni razvoj (ERDF)</t>
  </si>
  <si>
    <t>Fond solidarnosti Europske unije – potres</t>
  </si>
  <si>
    <t>32</t>
  </si>
  <si>
    <t>34</t>
  </si>
  <si>
    <t>42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</si>
  <si>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</si>
  <si>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</si>
  <si>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</si>
  <si>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</si>
  <si>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</si>
  <si>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</si>
  <si>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Pomoći dane u inozemstvo i unutar općeg proračuna</t>
  </si>
  <si>
    <t>Ostali rashodi</t>
  </si>
  <si>
    <t>52</t>
  </si>
  <si>
    <t>Rashodi za nabavu neproizvedene dugotrajne imovine</t>
  </si>
  <si>
    <t xml:space="preserve">BROJČANA OZNAKA PRORAČUNSKOG KORISNIKA </t>
  </si>
  <si>
    <t xml:space="preserve">NAZIV PRORAČUNSKOG KORISNIKA </t>
  </si>
  <si>
    <t>Rashodi poslovanja</t>
  </si>
  <si>
    <t>PROJEKCIJA 
2027.</t>
  </si>
  <si>
    <t>Rashodi za nabavu nefinancijske imovine</t>
  </si>
  <si>
    <t>A622150</t>
  </si>
  <si>
    <t>PROGRAMSKO FINANCIRANJE JAVNIH INSTITUTA</t>
  </si>
  <si>
    <t>080</t>
  </si>
  <si>
    <t>MINISTARSTVO ZNANOSTI I OBRAZOVANJA</t>
  </si>
  <si>
    <t>08008</t>
  </si>
  <si>
    <t>Javni instituti u Republici Hrvatskoj</t>
  </si>
  <si>
    <t>3801</t>
  </si>
  <si>
    <t>ULAGANJE U ZNANSTVENO ISTRAŽIVAČKU DJELATNOST</t>
  </si>
  <si>
    <t>0150</t>
  </si>
  <si>
    <t>Istraživanje i razvoj: Opće javne usluge</t>
  </si>
  <si>
    <t>3</t>
  </si>
  <si>
    <t>4</t>
  </si>
  <si>
    <t>Prihod od prodaje ili zamjene nefinancijske imovine i naknade</t>
  </si>
  <si>
    <t>A622152</t>
  </si>
  <si>
    <t>PROGRAMSKO FINANCIRANJE JAVNIH INSTITUTA  - IZ STRUKTURNIH I INVESTICIJSKIH FONDOVA EU</t>
  </si>
  <si>
    <t xml:space="preserve"> </t>
  </si>
  <si>
    <t>IZVRŠENJE
2024.</t>
  </si>
  <si>
    <t>TEKUĆI PLAN
2025.</t>
  </si>
  <si>
    <t>PLAN 
2026.</t>
  </si>
  <si>
    <t>PROJEKCIJA 
2028.</t>
  </si>
  <si>
    <t>A622151</t>
  </si>
  <si>
    <t>PROGRAMSKO I OSTALO FINANCIRANJE - IZ EVIDENCIJSKIH PRIHODA</t>
  </si>
  <si>
    <t>51000</t>
  </si>
  <si>
    <t>5011</t>
  </si>
  <si>
    <t>Programi Unije - raspoloživ predujam</t>
  </si>
  <si>
    <t xml:space="preserve"> Pomoći državnog proračuna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</si>
</sst>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</font>
    <font>
      <b/>
      <sz val="8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</cellStyleXfs>
  <cellXfs count="35">
    <xf numFmtId="0" fontId="0" fillId="0" borderId="0" xfId="0"/>
    <xf numFmtId="0" fontId="12" fillId="0" borderId="4" xfId="49" quotePrefix="1" applyFill="1">
      <alignment horizontal="left" vertical="center" indent="1"/>
    </xf>
    <xf numFmtId="0" fontId="12" fillId="0" borderId="4" xfId="49" quotePrefix="1" applyFill="1" applyAlignment="1">
      <alignment horizontal="left" vertical="center" indent="7"/>
    </xf>
    <xf numFmtId="3" fontId="12" fillId="0" borderId="4" xfId="50" applyNumberFormat="1" applyFill="1">
      <alignment horizontal="right" vertical="center"/>
    </xf>
    <xf numFmtId="0" fontId="13" fillId="0" borderId="3" xfId="0" quotePrefix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2" fillId="0" borderId="4" xfId="49" quotePrefix="1" applyFill="1" applyBorder="1" applyAlignment="1">
      <alignment horizontal="left" vertical="center" indent="7"/>
    </xf>
    <xf numFmtId="0" fontId="12" fillId="0" borderId="4" xfId="49" quotePrefix="1" applyFill="1" applyBorder="1">
      <alignment horizontal="left" vertical="center" indent="1"/>
    </xf>
    <xf numFmtId="3" fontId="12" fillId="0" borderId="4" xfId="50" applyNumberFormat="1" applyFill="1" applyBorder="1">
      <alignment horizontal="right" vertical="center"/>
    </xf>
    <xf numFmtId="0" fontId="12" fillId="0" borderId="5" xfId="49" quotePrefix="1" applyFill="1" applyBorder="1" applyAlignment="1">
      <alignment horizontal="left" vertical="center" indent="7"/>
    </xf>
    <xf numFmtId="0" fontId="12" fillId="0" borderId="5" xfId="49" quotePrefix="1" applyFill="1" applyBorder="1">
      <alignment horizontal="left" vertical="center" indent="1"/>
    </xf>
    <xf numFmtId="3" fontId="12" fillId="0" borderId="5" xfId="50" applyNumberFormat="1" applyFill="1" applyBorder="1">
      <alignment horizontal="right" vertical="center"/>
    </xf>
    <xf numFmtId="0" fontId="15" fillId="27" borderId="4" xfId="49" quotePrefix="1" applyFont="1" applyFill="1">
      <alignment horizontal="left" vertical="center" indent="1"/>
    </xf>
    <xf numFmtId="0" fontId="15" fillId="27" borderId="4" xfId="49" quotePrefix="1" applyFont="1" applyFill="1" applyAlignment="1">
      <alignment horizontal="left" vertical="center" indent="6"/>
    </xf>
    <xf numFmtId="0" fontId="15" fillId="27" borderId="4" xfId="49" quotePrefix="1" applyFont="1" applyFill="1" applyAlignment="1">
      <alignment horizontal="left" vertical="center" indent="8"/>
    </xf>
    <xf numFmtId="0" fontId="12" fillId="27" borderId="4" xfId="49" quotePrefix="1" applyFill="1" applyAlignment="1">
      <alignment horizontal="left" vertical="center" indent="9"/>
    </xf>
    <xf numFmtId="0" fontId="12" fillId="27" borderId="4" xfId="49" quotePrefix="1" applyFill="1">
      <alignment horizontal="left" vertical="center" indent="1"/>
    </xf>
    <xf numFmtId="0" fontId="12" fillId="27" borderId="4" xfId="49" quotePrefix="1" applyFill="1" applyAlignment="1">
      <alignment horizontal="left" vertical="center" indent="8"/>
    </xf>
    <xf numFmtId="0" fontId="15" fillId="27" borderId="4" xfId="47" quotePrefix="1" applyFont="1" applyFill="1" applyAlignment="1">
      <alignment horizontal="left" vertical="center" indent="3"/>
    </xf>
    <xf numFmtId="0" fontId="15" fillId="27" borderId="4" xfId="47" quotePrefix="1" applyFont="1" applyFill="1">
      <alignment horizontal="left" vertical="center" indent="1"/>
    </xf>
    <xf numFmtId="0" fontId="15" fillId="27" borderId="1" xfId="6" quotePrefix="1" applyFont="1" applyFill="1" applyAlignment="1">
      <alignment horizontal="left" vertical="center" indent="4"/>
    </xf>
    <xf numFmtId="0" fontId="15" fillId="27" borderId="1" xfId="6" quotePrefix="1" applyFont="1" applyFill="1" applyAlignment="1">
      <alignment horizontal="left" vertical="center" indent="1"/>
    </xf>
    <xf numFmtId="0" fontId="15" fillId="28" borderId="4" xfId="49" quotePrefix="1" applyFont="1" applyFill="1">
      <alignment horizontal="left" vertical="center" indent="1"/>
    </xf>
    <xf numFmtId="0" fontId="15" fillId="29" borderId="4" xfId="49" quotePrefix="1" applyFont="1" applyFill="1" applyAlignment="1">
      <alignment horizontal="left" vertical="center" indent="7"/>
    </xf>
    <xf numFmtId="0" fontId="15" fillId="29" borderId="4" xfId="49" quotePrefix="1" applyFont="1" applyFill="1">
      <alignment horizontal="left" vertical="center" indent="1"/>
    </xf>
    <xf numFmtId="3" fontId="12" fillId="29" borderId="4" xfId="50" applyNumberFormat="1" applyFill="1">
      <alignment horizontal="right" vertical="center"/>
    </xf>
    <xf numFmtId="3" fontId="15" fillId="29" borderId="4" xfId="50" applyNumberFormat="1" applyFont="1" applyFill="1">
      <alignment horizontal="right" vertical="center"/>
    </xf>
    <xf numFmtId="0" fontId="14" fillId="0" borderId="0" xfId="0" applyFont="1" applyFill="1"/>
    <xf numFmtId="0" fontId="15" fillId="28" borderId="4" xfId="49" quotePrefix="1" applyFont="1" applyFill="1" applyAlignment="1">
      <alignment horizontal="left" vertical="center" indent="5"/>
    </xf>
    <xf numFmtId="3" fontId="15" fillId="28" borderId="4" xfId="50" applyNumberFormat="1" applyFont="1" applyFill="1">
      <alignment horizontal="right" vertical="center"/>
    </xf>
    <xf numFmtId="3" fontId="15" fillId="0" borderId="4" xfId="50" applyNumberFormat="1" applyFont="1" applyFill="1">
      <alignment horizontal="right" vertical="center"/>
    </xf>
    <xf numFmtId="3" fontId="12" fillId="27" borderId="4" xfId="50" applyNumberFormat="1" applyFill="1">
      <alignment horizontal="right" vertical="center"/>
    </xf>
    <xf numFmtId="3" fontId="12" fillId="27" borderId="4" xfId="50" applyNumberFormat="1" applyFont="1" applyFill="1">
      <alignment horizontal="right" vertical="center"/>
    </xf>
    <xf numFmtId="3" fontId="16" fillId="0" borderId="4" xfId="50" applyNumberFormat="1" applyFont="1" applyFill="1">
      <alignment horizontal="right" vertical="center"/>
    </xf>
  </cellXfs>
  <cellStyles count="51">
    <cellStyle name="Normal" xfId="0" builtinId="0"/>
    <cellStyle name="Normal 2" xfId="3"/>
    <cellStyle name="SAPBEXaggData" xfId="5"/>
    <cellStyle name="SAPBEXaggData 2" xfId="45"/>
    <cellStyle name="SAPBEXaggDataEmph" xfId="9"/>
    <cellStyle name="SAPBEXaggItem" xfId="10"/>
    <cellStyle name="SAPBEXaggItem 2" xfId="44"/>
    <cellStyle name="SAPBEXaggItemX" xfId="11"/>
    <cellStyle name="SAPBEXchaText" xfId="1"/>
    <cellStyle name="SAPBEXchaText 2" xfId="41"/>
    <cellStyle name="SAPBEXexcBad7" xfId="12"/>
    <cellStyle name="SAPBEXexcBad8" xfId="13"/>
    <cellStyle name="SAPBEXexcBad9" xfId="14"/>
    <cellStyle name="SAPBEXexcCritical4" xfId="15"/>
    <cellStyle name="SAPBEXexcCritical5" xfId="16"/>
    <cellStyle name="SAPBEXexcCritical6" xfId="17"/>
    <cellStyle name="SAPBEXexcGood1" xfId="18"/>
    <cellStyle name="SAPBEXexcGood2" xfId="19"/>
    <cellStyle name="SAPBEXexcGood3" xfId="20"/>
    <cellStyle name="SAPBEXfilterDrill" xfId="21"/>
    <cellStyle name="SAPBEXfilterItem" xfId="22"/>
    <cellStyle name="SAPBEXfilterText" xfId="23"/>
    <cellStyle name="SAPBEXformats" xfId="24"/>
    <cellStyle name="SAPBEXformats 2" xfId="43"/>
    <cellStyle name="SAPBEXheaderItem" xfId="25"/>
    <cellStyle name="SAPBEXheaderText" xfId="26"/>
    <cellStyle name="SAPBEXHLevel0" xfId="27"/>
    <cellStyle name="SAPBEXHLevel0 2" xfId="46"/>
    <cellStyle name="SAPBEXHLevel0X" xfId="28"/>
    <cellStyle name="SAPBEXHLevel1" xfId="4"/>
    <cellStyle name="SAPBEXHLevel1 2" xfId="47"/>
    <cellStyle name="SAPBEXHLevel1X" xfId="29"/>
    <cellStyle name="SAPBEXHLevel2" xfId="6"/>
    <cellStyle name="SAPBEXHLevel2 2" xfId="48"/>
    <cellStyle name="SAPBEXHLevel2X" xfId="30"/>
    <cellStyle name="SAPBEXHLevel3" xfId="7"/>
    <cellStyle name="SAPBEXHLevel3 2" xfId="49"/>
    <cellStyle name="SAPBEXHLevel3X" xfId="31"/>
    <cellStyle name="SAPBEXinputData" xfId="32"/>
    <cellStyle name="SAPBEXresData" xfId="33"/>
    <cellStyle name="SAPBEXresDataEmph" xfId="34"/>
    <cellStyle name="SAPBEXresItem" xfId="35"/>
    <cellStyle name="SAPBEXresItemX" xfId="36"/>
    <cellStyle name="SAPBEXstdData" xfId="8"/>
    <cellStyle name="SAPBEXstdData 2" xfId="50"/>
    <cellStyle name="SAPBEXstdDataEmph" xfId="37"/>
    <cellStyle name="SAPBEXstdItem" xfId="2"/>
    <cellStyle name="SAPBEXstdItem 2" xfId="42"/>
    <cellStyle name="SAPBEXstdItemX" xfId="38"/>
    <cellStyle name="SAPBEXtitle" xfId="39"/>
    <cellStyle name="SAPBEXundefined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7"/>
  <sheetViews>
    <sheetView tabSelected="1" zoomScaleNormal="100" workbookViewId="0">
      <pane xSplit="2" ySplit="2" topLeftCell="C21" activePane="bottomRight" state="frozen"/>
      <selection pane="topRight" activeCell="C1" sqref="C1"/>
      <selection pane="bottomLeft" activeCell="A3" sqref="A3"/>
      <selection pane="bottomRight" activeCell="F78" sqref="F78"/>
    </sheetView>
  </sheetViews>
  <sheetFormatPr defaultColWidth="9.140625" defaultRowHeight="15" x14ac:dyDescent="0.25"/>
  <cols>
    <col min="1" max="1" width="17.28515625" style="6" customWidth="1"/>
    <col min="2" max="2" width="51.42578125" style="6" customWidth="1"/>
    <col min="3" max="7" width="13.28515625" style="6" customWidth="1"/>
    <col min="8" max="16384" width="9.140625" style="6"/>
  </cols>
  <sheetData>
    <row r="2" spans="1:7" ht="51" x14ac:dyDescent="0.25">
      <c r="A2" s="4" t="s">
        <v>23</v>
      </c>
      <c r="B2" s="4" t="s">
        <v>24</v>
      </c>
      <c r="C2" s="4" t="s">
        <v>44</v>
      </c>
      <c r="D2" s="4" t="s">
        <v>45</v>
      </c>
      <c r="E2" s="5" t="s">
        <v>46</v>
      </c>
      <c r="F2" s="5" t="s">
        <v>26</v>
      </c>
      <c r="G2" s="5" t="s">
        <v>47</v>
      </c>
    </row>
    <row r="3" spans="1:7" x14ac:dyDescent="0.25">
      <c r="A3" s="2">
        <v>11</v>
      </c>
      <c r="B3" s="1" t="s">
        <v>0</v>
      </c>
      <c r="C3" s="3">
        <f>C19</f>
        <v>1705363</v>
      </c>
      <c r="D3" s="3">
        <f>D19</f>
        <v>1860872</v>
      </c>
      <c r="E3" s="3">
        <f>E19</f>
        <v>2178874</v>
      </c>
      <c r="F3" s="3">
        <f t="shared" ref="F3:G3" si="0">F19</f>
        <v>2268087</v>
      </c>
      <c r="G3" s="3">
        <f t="shared" si="0"/>
        <v>2371537</v>
      </c>
    </row>
    <row r="4" spans="1:7" x14ac:dyDescent="0.25">
      <c r="A4" s="2">
        <v>31</v>
      </c>
      <c r="B4" s="1" t="s">
        <v>6</v>
      </c>
      <c r="C4" s="3">
        <f>C30</f>
        <v>57110</v>
      </c>
      <c r="D4" s="3">
        <f>D30</f>
        <v>39078</v>
      </c>
      <c r="E4" s="3">
        <f>E30</f>
        <v>63773</v>
      </c>
      <c r="F4" s="3">
        <f t="shared" ref="F4:G4" si="1">F30</f>
        <v>35422</v>
      </c>
      <c r="G4" s="3">
        <f t="shared" si="1"/>
        <v>37675</v>
      </c>
    </row>
    <row r="5" spans="1:7" x14ac:dyDescent="0.25">
      <c r="A5" s="2">
        <v>43</v>
      </c>
      <c r="B5" s="1" t="s">
        <v>1</v>
      </c>
      <c r="C5" s="3"/>
      <c r="D5" s="3"/>
      <c r="E5" s="3"/>
      <c r="F5" s="3"/>
      <c r="G5" s="3"/>
    </row>
    <row r="6" spans="1:7" x14ac:dyDescent="0.25">
      <c r="A6" s="2">
        <v>5100</v>
      </c>
      <c r="B6" s="1" t="s">
        <v>2</v>
      </c>
      <c r="C6" s="3">
        <f>C38</f>
        <v>13609</v>
      </c>
      <c r="D6" s="3">
        <f>D38</f>
        <v>1769</v>
      </c>
      <c r="E6" s="3">
        <f>E38</f>
        <v>172007</v>
      </c>
      <c r="F6" s="3"/>
      <c r="G6" s="3"/>
    </row>
    <row r="7" spans="1:7" x14ac:dyDescent="0.25">
      <c r="A7" s="2">
        <v>52</v>
      </c>
      <c r="B7" s="1" t="s">
        <v>3</v>
      </c>
      <c r="C7" s="3">
        <f>C45</f>
        <v>287255</v>
      </c>
      <c r="D7" s="3">
        <f>D45</f>
        <v>472255</v>
      </c>
      <c r="E7" s="3">
        <f>E45</f>
        <v>0</v>
      </c>
      <c r="F7" s="3">
        <f t="shared" ref="F7:G7" si="2">F45</f>
        <v>0</v>
      </c>
      <c r="G7" s="3">
        <f t="shared" si="2"/>
        <v>0</v>
      </c>
    </row>
    <row r="8" spans="1:7" x14ac:dyDescent="0.25">
      <c r="A8" s="2">
        <v>5011</v>
      </c>
      <c r="B8" s="1"/>
      <c r="C8" s="3"/>
      <c r="D8" s="3"/>
      <c r="E8" s="3">
        <f>E56</f>
        <v>180433</v>
      </c>
      <c r="F8" s="3">
        <f t="shared" ref="F8:G8" si="3">F56</f>
        <v>124493</v>
      </c>
      <c r="G8" s="3">
        <f t="shared" si="3"/>
        <v>94042</v>
      </c>
    </row>
    <row r="9" spans="1:7" x14ac:dyDescent="0.25">
      <c r="A9" s="2">
        <v>61</v>
      </c>
      <c r="B9" s="1" t="s">
        <v>4</v>
      </c>
      <c r="C9" s="3">
        <f>C67</f>
        <v>26794</v>
      </c>
      <c r="D9" s="3">
        <f>D67</f>
        <v>19060</v>
      </c>
      <c r="E9" s="3">
        <f>E67</f>
        <v>13427</v>
      </c>
      <c r="F9" s="3">
        <f t="shared" ref="F9:G9" si="4">F67</f>
        <v>10000</v>
      </c>
      <c r="G9" s="3">
        <f t="shared" si="4"/>
        <v>10000</v>
      </c>
    </row>
    <row r="10" spans="1:7" x14ac:dyDescent="0.25">
      <c r="A10" s="2">
        <v>71</v>
      </c>
      <c r="B10" s="1" t="s">
        <v>40</v>
      </c>
      <c r="C10" s="3">
        <f>C74</f>
        <v>22</v>
      </c>
      <c r="D10" s="3">
        <f>D74</f>
        <v>200</v>
      </c>
      <c r="E10" s="3">
        <f>E74</f>
        <v>300</v>
      </c>
      <c r="F10" s="3">
        <f t="shared" ref="F10:G10" si="5">F74</f>
        <v>300</v>
      </c>
      <c r="G10" s="3">
        <f t="shared" si="5"/>
        <v>300</v>
      </c>
    </row>
    <row r="11" spans="1:7" x14ac:dyDescent="0.25">
      <c r="A11" s="2">
        <v>581</v>
      </c>
      <c r="B11" s="1" t="s">
        <v>7</v>
      </c>
      <c r="C11" s="3">
        <f>C77</f>
        <v>71306</v>
      </c>
      <c r="D11" s="3">
        <f>D77</f>
        <v>163680</v>
      </c>
      <c r="E11" s="3">
        <f>E79</f>
        <v>126350</v>
      </c>
      <c r="F11" s="3">
        <f t="shared" ref="F11:G11" si="6">F79</f>
        <v>103450</v>
      </c>
      <c r="G11" s="3">
        <f t="shared" si="6"/>
        <v>0</v>
      </c>
    </row>
    <row r="12" spans="1:7" x14ac:dyDescent="0.25">
      <c r="A12" s="7">
        <v>5761</v>
      </c>
      <c r="B12" s="8" t="s">
        <v>9</v>
      </c>
      <c r="C12" s="9"/>
      <c r="D12" s="9"/>
      <c r="E12" s="9"/>
      <c r="F12" s="9"/>
      <c r="G12" s="9"/>
    </row>
    <row r="13" spans="1:7" x14ac:dyDescent="0.25">
      <c r="A13" s="10">
        <v>563</v>
      </c>
      <c r="B13" s="11" t="s">
        <v>8</v>
      </c>
      <c r="C13" s="12"/>
      <c r="D13" s="12"/>
      <c r="E13" s="12"/>
      <c r="F13" s="12"/>
      <c r="G13" s="12"/>
    </row>
    <row r="14" spans="1:7" x14ac:dyDescent="0.25">
      <c r="A14" s="19" t="s">
        <v>30</v>
      </c>
      <c r="B14" s="20" t="s">
        <v>31</v>
      </c>
      <c r="C14" s="34">
        <f t="shared" ref="C14:E15" si="7">C15</f>
        <v>2161459</v>
      </c>
      <c r="D14" s="34">
        <f t="shared" si="7"/>
        <v>2556914</v>
      </c>
      <c r="E14" s="34">
        <f t="shared" si="7"/>
        <v>2735164</v>
      </c>
      <c r="F14" s="34">
        <f t="shared" ref="F14:G14" si="8">F15</f>
        <v>2706538</v>
      </c>
      <c r="G14" s="34">
        <f t="shared" si="8"/>
        <v>2590465</v>
      </c>
    </row>
    <row r="15" spans="1:7" x14ac:dyDescent="0.25">
      <c r="A15" s="19" t="s">
        <v>32</v>
      </c>
      <c r="B15" s="20" t="s">
        <v>33</v>
      </c>
      <c r="C15" s="34">
        <f t="shared" si="7"/>
        <v>2161459</v>
      </c>
      <c r="D15" s="34">
        <f t="shared" si="7"/>
        <v>2556914</v>
      </c>
      <c r="E15" s="34">
        <f>E17+E28+E77</f>
        <v>2735164</v>
      </c>
      <c r="F15" s="34">
        <f t="shared" ref="F15:G15" si="9">F16</f>
        <v>2706538</v>
      </c>
      <c r="G15" s="34">
        <f t="shared" si="9"/>
        <v>2590465</v>
      </c>
    </row>
    <row r="16" spans="1:7" x14ac:dyDescent="0.25">
      <c r="A16" s="21" t="s">
        <v>34</v>
      </c>
      <c r="B16" s="22" t="s">
        <v>35</v>
      </c>
      <c r="C16" s="31">
        <f>C17+C28+C77</f>
        <v>2161459</v>
      </c>
      <c r="D16" s="31">
        <f>D17+D28+D77</f>
        <v>2556914</v>
      </c>
      <c r="E16" s="31">
        <f>E17+E28+E77</f>
        <v>2735164</v>
      </c>
      <c r="F16" s="31">
        <f t="shared" ref="F16:G16" si="10">F17+F28+F77</f>
        <v>2706538</v>
      </c>
      <c r="G16" s="31">
        <f t="shared" si="10"/>
        <v>2590465</v>
      </c>
    </row>
    <row r="17" spans="1:7" x14ac:dyDescent="0.25">
      <c r="A17" s="29" t="s">
        <v>28</v>
      </c>
      <c r="B17" s="23" t="s">
        <v>29</v>
      </c>
      <c r="C17" s="30">
        <f t="shared" ref="C17:D18" si="11">C18</f>
        <v>1705363</v>
      </c>
      <c r="D17" s="30">
        <f t="shared" si="11"/>
        <v>1860872</v>
      </c>
      <c r="E17" s="30">
        <f>E19</f>
        <v>2178874</v>
      </c>
      <c r="F17" s="30">
        <f t="shared" ref="F17:G17" si="12">F18</f>
        <v>2268087</v>
      </c>
      <c r="G17" s="30">
        <f t="shared" si="12"/>
        <v>2371537</v>
      </c>
    </row>
    <row r="18" spans="1:7" x14ac:dyDescent="0.25">
      <c r="A18" s="14" t="s">
        <v>36</v>
      </c>
      <c r="B18" s="13" t="s">
        <v>37</v>
      </c>
      <c r="C18" s="3">
        <f t="shared" si="11"/>
        <v>1705363</v>
      </c>
      <c r="D18" s="3">
        <f t="shared" si="11"/>
        <v>1860872</v>
      </c>
      <c r="E18" s="3">
        <f>E19</f>
        <v>2178874</v>
      </c>
      <c r="F18" s="3">
        <f t="shared" ref="F18:G18" si="13">F19</f>
        <v>2268087</v>
      </c>
      <c r="G18" s="3">
        <f t="shared" si="13"/>
        <v>2371537</v>
      </c>
    </row>
    <row r="19" spans="1:7" s="28" customFormat="1" x14ac:dyDescent="0.25">
      <c r="A19" s="24" t="s">
        <v>13</v>
      </c>
      <c r="B19" s="25" t="s">
        <v>0</v>
      </c>
      <c r="C19" s="27">
        <f>C20+C25</f>
        <v>1705363</v>
      </c>
      <c r="D19" s="27">
        <f>D25+D20</f>
        <v>1860872</v>
      </c>
      <c r="E19" s="27">
        <f>E25+E20</f>
        <v>2178874</v>
      </c>
      <c r="F19" s="27">
        <f t="shared" ref="F19:G19" si="14">F20+F25</f>
        <v>2268087</v>
      </c>
      <c r="G19" s="27">
        <f t="shared" si="14"/>
        <v>2371537</v>
      </c>
    </row>
    <row r="20" spans="1:7" x14ac:dyDescent="0.25">
      <c r="A20" s="15" t="s">
        <v>38</v>
      </c>
      <c r="B20" s="13" t="s">
        <v>25</v>
      </c>
      <c r="C20" s="3">
        <f>C21+C22+C23+C24</f>
        <v>1702342</v>
      </c>
      <c r="D20" s="3">
        <f>D21+D22+D23+D24</f>
        <v>1859222</v>
      </c>
      <c r="E20" s="3">
        <f>E21+E22+E23+E24</f>
        <v>2167974</v>
      </c>
      <c r="F20" s="3">
        <f t="shared" ref="F20:G20" si="15">F21+F22+F23+F24</f>
        <v>2259187</v>
      </c>
      <c r="G20" s="3">
        <f t="shared" si="15"/>
        <v>2359137</v>
      </c>
    </row>
    <row r="21" spans="1:7" x14ac:dyDescent="0.25">
      <c r="A21" s="16" t="s">
        <v>5</v>
      </c>
      <c r="B21" s="17" t="s">
        <v>15</v>
      </c>
      <c r="C21" s="3">
        <v>1508451</v>
      </c>
      <c r="D21" s="3">
        <v>1660549</v>
      </c>
      <c r="E21" s="3">
        <v>1986404</v>
      </c>
      <c r="F21" s="3">
        <v>2075037</v>
      </c>
      <c r="G21" s="3">
        <v>2158038</v>
      </c>
    </row>
    <row r="22" spans="1:7" x14ac:dyDescent="0.25">
      <c r="A22" s="16" t="s">
        <v>10</v>
      </c>
      <c r="B22" s="17" t="s">
        <v>14</v>
      </c>
      <c r="C22" s="3">
        <v>180860</v>
      </c>
      <c r="D22" s="3">
        <v>191033</v>
      </c>
      <c r="E22" s="3">
        <v>174680</v>
      </c>
      <c r="F22" s="3">
        <v>177260</v>
      </c>
      <c r="G22" s="3">
        <v>193399</v>
      </c>
    </row>
    <row r="23" spans="1:7" x14ac:dyDescent="0.25">
      <c r="A23" s="16" t="s">
        <v>11</v>
      </c>
      <c r="B23" s="17" t="s">
        <v>16</v>
      </c>
      <c r="C23" s="3">
        <v>1487</v>
      </c>
      <c r="D23" s="3">
        <v>1900</v>
      </c>
      <c r="E23" s="3">
        <v>1490</v>
      </c>
      <c r="F23" s="3">
        <v>1490</v>
      </c>
      <c r="G23" s="3">
        <v>1700</v>
      </c>
    </row>
    <row r="24" spans="1:7" x14ac:dyDescent="0.25">
      <c r="A24" s="16">
        <v>37</v>
      </c>
      <c r="B24" s="17" t="s">
        <v>17</v>
      </c>
      <c r="C24" s="3">
        <v>11544</v>
      </c>
      <c r="D24" s="3">
        <v>5740</v>
      </c>
      <c r="E24" s="3">
        <v>5400</v>
      </c>
      <c r="F24" s="3">
        <v>5400</v>
      </c>
      <c r="G24" s="3">
        <v>6000</v>
      </c>
    </row>
    <row r="25" spans="1:7" x14ac:dyDescent="0.25">
      <c r="A25" s="18" t="s">
        <v>39</v>
      </c>
      <c r="B25" s="17" t="s">
        <v>27</v>
      </c>
      <c r="C25" s="3">
        <f>C26+C27</f>
        <v>3021</v>
      </c>
      <c r="D25" s="3">
        <f>D27</f>
        <v>1650</v>
      </c>
      <c r="E25" s="3">
        <f>E26+E27</f>
        <v>10900</v>
      </c>
      <c r="F25" s="3">
        <f t="shared" ref="F25:G25" si="16">F26+F27</f>
        <v>8900</v>
      </c>
      <c r="G25" s="3">
        <f t="shared" si="16"/>
        <v>12400</v>
      </c>
    </row>
    <row r="26" spans="1:7" x14ac:dyDescent="0.25">
      <c r="A26" s="16">
        <v>41</v>
      </c>
      <c r="B26" s="17" t="s">
        <v>22</v>
      </c>
      <c r="C26" s="3"/>
      <c r="D26" s="33"/>
      <c r="E26" s="3">
        <v>6400</v>
      </c>
      <c r="F26" s="3">
        <v>4400</v>
      </c>
      <c r="G26" s="3">
        <v>7100</v>
      </c>
    </row>
    <row r="27" spans="1:7" x14ac:dyDescent="0.25">
      <c r="A27" s="16" t="s">
        <v>12</v>
      </c>
      <c r="B27" s="17" t="s">
        <v>18</v>
      </c>
      <c r="C27" s="3">
        <v>3021</v>
      </c>
      <c r="D27" s="33">
        <v>1650</v>
      </c>
      <c r="E27" s="3">
        <v>4500</v>
      </c>
      <c r="F27" s="3">
        <v>4500</v>
      </c>
      <c r="G27" s="3">
        <v>5300</v>
      </c>
    </row>
    <row r="28" spans="1:7" ht="15.75" x14ac:dyDescent="0.25">
      <c r="A28" s="29" t="s">
        <v>48</v>
      </c>
      <c r="B28" s="23" t="s">
        <v>49</v>
      </c>
      <c r="C28" s="30">
        <f>C29</f>
        <v>384790</v>
      </c>
      <c r="D28" s="30">
        <f>D29</f>
        <v>532362</v>
      </c>
      <c r="E28" s="30">
        <f>E30+E38+E56+E67+E74</f>
        <v>429940</v>
      </c>
      <c r="F28" s="30">
        <f t="shared" ref="F28:G28" si="17">F30+F38+F56+F67+F74</f>
        <v>335001</v>
      </c>
      <c r="G28" s="30">
        <f t="shared" si="17"/>
        <v>218928</v>
      </c>
    </row>
    <row r="29" spans="1:7" x14ac:dyDescent="0.25">
      <c r="A29" s="14" t="s">
        <v>36</v>
      </c>
      <c r="B29" s="13" t="s">
        <v>37</v>
      </c>
      <c r="C29" s="3">
        <f>C30+C38+C45+C67+C74</f>
        <v>384790</v>
      </c>
      <c r="D29" s="3">
        <f>D30+D38+D45+D67+D74</f>
        <v>532362</v>
      </c>
      <c r="E29" s="3">
        <f>E30+E38+E45+E56+E67+E74</f>
        <v>429940</v>
      </c>
      <c r="F29" s="3">
        <f t="shared" ref="F29:G29" si="18">F30+F38+F45+F67+F74</f>
        <v>210508</v>
      </c>
      <c r="G29" s="3">
        <f t="shared" si="18"/>
        <v>124886</v>
      </c>
    </row>
    <row r="30" spans="1:7" s="28" customFormat="1" x14ac:dyDescent="0.25">
      <c r="A30" s="24" t="s">
        <v>5</v>
      </c>
      <c r="B30" s="25" t="s">
        <v>6</v>
      </c>
      <c r="C30" s="27">
        <f>C31+C35</f>
        <v>57110</v>
      </c>
      <c r="D30" s="27">
        <f>D31+D35</f>
        <v>39078</v>
      </c>
      <c r="E30" s="27">
        <f>E31+E35</f>
        <v>63773</v>
      </c>
      <c r="F30" s="27">
        <f t="shared" ref="F30:G30" si="19">F31+F35</f>
        <v>35422</v>
      </c>
      <c r="G30" s="27">
        <f t="shared" si="19"/>
        <v>37675</v>
      </c>
    </row>
    <row r="31" spans="1:7" x14ac:dyDescent="0.25">
      <c r="A31" s="18" t="s">
        <v>38</v>
      </c>
      <c r="B31" s="17" t="s">
        <v>25</v>
      </c>
      <c r="C31" s="3">
        <f>C32+C33+C34</f>
        <v>55955</v>
      </c>
      <c r="D31" s="32">
        <f>D32+D33+D34</f>
        <v>37314</v>
      </c>
      <c r="E31" s="3">
        <f>E32+E33+E34</f>
        <v>59372</v>
      </c>
      <c r="F31" s="3">
        <f>F32+F33+F34</f>
        <v>35195</v>
      </c>
      <c r="G31" s="3">
        <f t="shared" ref="G31" si="20">G32+G33+G34</f>
        <v>37207</v>
      </c>
    </row>
    <row r="32" spans="1:7" x14ac:dyDescent="0.25">
      <c r="A32" s="16" t="s">
        <v>5</v>
      </c>
      <c r="B32" s="17" t="s">
        <v>15</v>
      </c>
      <c r="C32" s="3">
        <v>19617</v>
      </c>
      <c r="D32" s="33">
        <v>10245</v>
      </c>
      <c r="E32" s="3">
        <v>14546</v>
      </c>
      <c r="F32" s="3">
        <v>4600</v>
      </c>
      <c r="G32" s="3">
        <v>4600</v>
      </c>
    </row>
    <row r="33" spans="1:7" x14ac:dyDescent="0.25">
      <c r="A33" s="16" t="s">
        <v>10</v>
      </c>
      <c r="B33" s="17" t="s">
        <v>14</v>
      </c>
      <c r="C33" s="3">
        <v>36217</v>
      </c>
      <c r="D33" s="33">
        <v>27069</v>
      </c>
      <c r="E33" s="3">
        <v>44726</v>
      </c>
      <c r="F33" s="3">
        <v>30495</v>
      </c>
      <c r="G33" s="3">
        <v>32507</v>
      </c>
    </row>
    <row r="34" spans="1:7" x14ac:dyDescent="0.25">
      <c r="A34" s="16" t="s">
        <v>11</v>
      </c>
      <c r="B34" s="17" t="s">
        <v>16</v>
      </c>
      <c r="C34" s="3">
        <v>121</v>
      </c>
      <c r="D34" s="33"/>
      <c r="E34" s="3">
        <v>100</v>
      </c>
      <c r="F34" s="3">
        <v>100</v>
      </c>
      <c r="G34" s="3">
        <v>100</v>
      </c>
    </row>
    <row r="35" spans="1:7" x14ac:dyDescent="0.25">
      <c r="A35" s="18" t="s">
        <v>39</v>
      </c>
      <c r="B35" s="17" t="s">
        <v>27</v>
      </c>
      <c r="C35" s="3">
        <f>C36+C37</f>
        <v>1155</v>
      </c>
      <c r="D35" s="32">
        <f>D36+D37</f>
        <v>1764</v>
      </c>
      <c r="E35" s="3">
        <f>E36+E37</f>
        <v>4401</v>
      </c>
      <c r="F35" s="3">
        <f>F37</f>
        <v>227</v>
      </c>
      <c r="G35" s="3">
        <f>G37</f>
        <v>468</v>
      </c>
    </row>
    <row r="36" spans="1:7" x14ac:dyDescent="0.25">
      <c r="A36" s="16">
        <v>41</v>
      </c>
      <c r="B36" s="17" t="s">
        <v>22</v>
      </c>
      <c r="C36" s="3"/>
      <c r="D36" s="33"/>
      <c r="E36" s="3">
        <v>3528</v>
      </c>
      <c r="F36" s="3" t="s">
        <v>43</v>
      </c>
      <c r="G36" s="3"/>
    </row>
    <row r="37" spans="1:7" x14ac:dyDescent="0.25">
      <c r="A37" s="16" t="s">
        <v>12</v>
      </c>
      <c r="B37" s="17" t="s">
        <v>18</v>
      </c>
      <c r="C37" s="3">
        <v>1155</v>
      </c>
      <c r="D37" s="33">
        <v>1764</v>
      </c>
      <c r="E37" s="3">
        <v>873</v>
      </c>
      <c r="F37" s="3">
        <v>227</v>
      </c>
      <c r="G37" s="3">
        <v>468</v>
      </c>
    </row>
    <row r="38" spans="1:7" s="28" customFormat="1" x14ac:dyDescent="0.25">
      <c r="A38" s="24" t="s">
        <v>50</v>
      </c>
      <c r="B38" s="25" t="s">
        <v>52</v>
      </c>
      <c r="C38" s="27">
        <f>C39</f>
        <v>13609</v>
      </c>
      <c r="D38" s="27">
        <f>D39</f>
        <v>1769</v>
      </c>
      <c r="E38" s="27">
        <f>E39+E42</f>
        <v>172007</v>
      </c>
      <c r="F38" s="27">
        <f t="shared" ref="F38:G38" si="21">F42+F39</f>
        <v>164786</v>
      </c>
      <c r="G38" s="27">
        <f t="shared" si="21"/>
        <v>76911</v>
      </c>
    </row>
    <row r="39" spans="1:7" x14ac:dyDescent="0.25">
      <c r="A39" s="18" t="s">
        <v>38</v>
      </c>
      <c r="B39" s="17" t="s">
        <v>25</v>
      </c>
      <c r="C39" s="3">
        <f>C40+C41</f>
        <v>13609</v>
      </c>
      <c r="D39" s="32">
        <f>D40+D41</f>
        <v>1769</v>
      </c>
      <c r="E39" s="3">
        <f>E40+E41</f>
        <v>171310</v>
      </c>
      <c r="F39" s="3">
        <f t="shared" ref="F39:G39" si="22">F40+F41</f>
        <v>164536</v>
      </c>
      <c r="G39" s="3">
        <f t="shared" si="22"/>
        <v>76661</v>
      </c>
    </row>
    <row r="40" spans="1:7" x14ac:dyDescent="0.25">
      <c r="A40" s="16">
        <v>31</v>
      </c>
      <c r="B40" s="17" t="s">
        <v>15</v>
      </c>
      <c r="C40" s="3">
        <v>6972</v>
      </c>
      <c r="D40" s="32">
        <v>1769</v>
      </c>
      <c r="E40" s="3">
        <v>117264</v>
      </c>
      <c r="F40" s="3">
        <v>120392</v>
      </c>
      <c r="G40" s="3">
        <v>64397</v>
      </c>
    </row>
    <row r="41" spans="1:7" x14ac:dyDescent="0.25">
      <c r="A41" s="16" t="s">
        <v>10</v>
      </c>
      <c r="B41" s="17" t="s">
        <v>14</v>
      </c>
      <c r="C41" s="3">
        <v>6637</v>
      </c>
      <c r="D41" s="32"/>
      <c r="E41" s="32">
        <v>54046</v>
      </c>
      <c r="F41" s="3">
        <v>44144</v>
      </c>
      <c r="G41" s="3">
        <v>12264</v>
      </c>
    </row>
    <row r="42" spans="1:7" x14ac:dyDescent="0.25">
      <c r="A42" s="18">
        <v>4</v>
      </c>
      <c r="B42" s="17" t="s">
        <v>27</v>
      </c>
      <c r="C42" s="3"/>
      <c r="D42" s="32"/>
      <c r="E42" s="3">
        <f>E43+E44</f>
        <v>697</v>
      </c>
      <c r="F42" s="3">
        <f t="shared" ref="F42:G42" si="23">F43+F44</f>
        <v>250</v>
      </c>
      <c r="G42" s="3">
        <f t="shared" si="23"/>
        <v>250</v>
      </c>
    </row>
    <row r="43" spans="1:7" x14ac:dyDescent="0.25">
      <c r="A43" s="16">
        <v>41</v>
      </c>
      <c r="B43" s="17" t="s">
        <v>22</v>
      </c>
      <c r="C43" s="3"/>
      <c r="D43" s="32"/>
      <c r="E43" s="3">
        <v>397</v>
      </c>
      <c r="F43" s="3">
        <v>250</v>
      </c>
      <c r="G43" s="3">
        <v>250</v>
      </c>
    </row>
    <row r="44" spans="1:7" x14ac:dyDescent="0.25">
      <c r="A44" s="16">
        <v>42</v>
      </c>
      <c r="B44" s="17" t="s">
        <v>18</v>
      </c>
      <c r="C44" s="3"/>
      <c r="D44" s="32"/>
      <c r="E44" s="3">
        <v>300</v>
      </c>
      <c r="F44" s="3"/>
      <c r="G44" s="3"/>
    </row>
    <row r="45" spans="1:7" s="28" customFormat="1" x14ac:dyDescent="0.25">
      <c r="A45" s="24" t="s">
        <v>21</v>
      </c>
      <c r="B45" s="25" t="s">
        <v>3</v>
      </c>
      <c r="C45" s="27">
        <f>C46+C53</f>
        <v>287255</v>
      </c>
      <c r="D45" s="27">
        <f>D46+D53</f>
        <v>472255</v>
      </c>
      <c r="E45" s="27">
        <v>0</v>
      </c>
      <c r="F45" s="27">
        <f t="shared" ref="F45" si="24">F46+F53</f>
        <v>0</v>
      </c>
      <c r="G45" s="27">
        <f>G46+G53</f>
        <v>0</v>
      </c>
    </row>
    <row r="46" spans="1:7" x14ac:dyDescent="0.25">
      <c r="A46" s="18" t="s">
        <v>38</v>
      </c>
      <c r="B46" s="17" t="s">
        <v>25</v>
      </c>
      <c r="C46" s="3">
        <f>C47+C48+C51+C49</f>
        <v>280784</v>
      </c>
      <c r="D46" s="32">
        <f>D47+D48</f>
        <v>466512</v>
      </c>
      <c r="E46" s="3" t="s">
        <v>43</v>
      </c>
      <c r="F46" s="3"/>
      <c r="G46" s="3"/>
    </row>
    <row r="47" spans="1:7" x14ac:dyDescent="0.25">
      <c r="A47" s="16">
        <v>31</v>
      </c>
      <c r="B47" s="17" t="s">
        <v>15</v>
      </c>
      <c r="C47" s="3">
        <v>182341</v>
      </c>
      <c r="D47" s="3">
        <v>299765</v>
      </c>
      <c r="E47" s="3"/>
      <c r="F47" s="3"/>
      <c r="G47" s="3"/>
    </row>
    <row r="48" spans="1:7" x14ac:dyDescent="0.25">
      <c r="A48" s="16" t="s">
        <v>10</v>
      </c>
      <c r="B48" s="17" t="s">
        <v>14</v>
      </c>
      <c r="C48" s="3">
        <v>98432</v>
      </c>
      <c r="D48" s="3">
        <v>166747</v>
      </c>
      <c r="E48" s="3"/>
      <c r="F48" s="3"/>
      <c r="G48" s="3"/>
    </row>
    <row r="49" spans="1:7" x14ac:dyDescent="0.25">
      <c r="A49" s="16">
        <v>34</v>
      </c>
      <c r="B49" s="17" t="s">
        <v>16</v>
      </c>
      <c r="C49" s="3">
        <v>11</v>
      </c>
      <c r="D49" s="32"/>
      <c r="E49" s="3"/>
      <c r="F49" s="3"/>
      <c r="G49" s="3"/>
    </row>
    <row r="50" spans="1:7" x14ac:dyDescent="0.25">
      <c r="A50" s="16">
        <v>36</v>
      </c>
      <c r="B50" s="17" t="s">
        <v>19</v>
      </c>
      <c r="C50" s="3"/>
      <c r="D50" s="32"/>
      <c r="E50" s="3"/>
      <c r="F50" s="3"/>
      <c r="G50" s="3"/>
    </row>
    <row r="51" spans="1:7" x14ac:dyDescent="0.25">
      <c r="A51" s="16">
        <v>37</v>
      </c>
      <c r="B51" s="17" t="s">
        <v>17</v>
      </c>
      <c r="C51" s="3"/>
      <c r="D51" s="33"/>
      <c r="E51" s="3"/>
      <c r="F51" s="3"/>
      <c r="G51" s="3"/>
    </row>
    <row r="52" spans="1:7" x14ac:dyDescent="0.25">
      <c r="A52" s="16">
        <v>38</v>
      </c>
      <c r="B52" s="17" t="s">
        <v>20</v>
      </c>
      <c r="C52" s="3"/>
      <c r="D52" s="32"/>
      <c r="E52" s="3"/>
      <c r="F52" s="3"/>
      <c r="G52" s="3"/>
    </row>
    <row r="53" spans="1:7" x14ac:dyDescent="0.25">
      <c r="A53" s="18" t="s">
        <v>39</v>
      </c>
      <c r="B53" s="17" t="s">
        <v>27</v>
      </c>
      <c r="C53" s="3">
        <f>C54+C55</f>
        <v>6471</v>
      </c>
      <c r="D53" s="32">
        <f>D54+D55</f>
        <v>5743</v>
      </c>
      <c r="E53" s="3"/>
      <c r="F53" s="3"/>
      <c r="G53" s="3"/>
    </row>
    <row r="54" spans="1:7" x14ac:dyDescent="0.25">
      <c r="A54" s="16">
        <v>41</v>
      </c>
      <c r="B54" s="17" t="s">
        <v>22</v>
      </c>
      <c r="C54" s="3">
        <v>4358</v>
      </c>
      <c r="D54" s="3">
        <v>1191</v>
      </c>
      <c r="E54" s="3"/>
      <c r="F54" s="3"/>
      <c r="G54" s="3"/>
    </row>
    <row r="55" spans="1:7" x14ac:dyDescent="0.25">
      <c r="A55" s="16" t="s">
        <v>12</v>
      </c>
      <c r="B55" s="17" t="s">
        <v>18</v>
      </c>
      <c r="C55" s="3">
        <v>2113</v>
      </c>
      <c r="D55" s="3">
        <v>4552</v>
      </c>
      <c r="E55" s="3"/>
      <c r="F55" s="3"/>
      <c r="G55" s="3"/>
    </row>
    <row r="56" spans="1:7" x14ac:dyDescent="0.25">
      <c r="A56" s="24" t="s">
        <v>51</v>
      </c>
      <c r="B56" s="25" t="s">
        <v>53</v>
      </c>
      <c r="C56" s="27">
        <f>C57+C64</f>
        <v>0</v>
      </c>
      <c r="D56" s="27">
        <f>D57+D64</f>
        <v>0</v>
      </c>
      <c r="E56" s="27">
        <f>E57+E64</f>
        <v>180433</v>
      </c>
      <c r="F56" s="27">
        <f t="shared" ref="F56:G56" si="25">F57+F64</f>
        <v>124493</v>
      </c>
      <c r="G56" s="27">
        <f t="shared" si="25"/>
        <v>94042</v>
      </c>
    </row>
    <row r="57" spans="1:7" x14ac:dyDescent="0.25">
      <c r="A57" s="18" t="s">
        <v>38</v>
      </c>
      <c r="B57" s="17" t="s">
        <v>25</v>
      </c>
      <c r="C57" s="3"/>
      <c r="D57" s="3"/>
      <c r="E57" s="3">
        <f>E58+E59+E62</f>
        <v>179638</v>
      </c>
      <c r="F57" s="3">
        <f t="shared" ref="F57:G57" si="26">F58+F59+F62</f>
        <v>124493</v>
      </c>
      <c r="G57" s="3">
        <f t="shared" si="26"/>
        <v>94042</v>
      </c>
    </row>
    <row r="58" spans="1:7" x14ac:dyDescent="0.25">
      <c r="A58" s="16">
        <v>31</v>
      </c>
      <c r="B58" s="17" t="s">
        <v>15</v>
      </c>
      <c r="C58" s="3"/>
      <c r="D58" s="3"/>
      <c r="E58" s="3">
        <v>141674</v>
      </c>
      <c r="F58" s="3">
        <v>90000</v>
      </c>
      <c r="G58" s="3">
        <v>90000</v>
      </c>
    </row>
    <row r="59" spans="1:7" x14ac:dyDescent="0.25">
      <c r="A59" s="16" t="s">
        <v>10</v>
      </c>
      <c r="B59" s="17" t="s">
        <v>14</v>
      </c>
      <c r="C59" s="3"/>
      <c r="D59" s="3"/>
      <c r="E59" s="3">
        <v>33980</v>
      </c>
      <c r="F59" s="3">
        <f>34732-3912</f>
        <v>30820</v>
      </c>
      <c r="G59" s="3">
        <f>130+3912</f>
        <v>4042</v>
      </c>
    </row>
    <row r="60" spans="1:7" x14ac:dyDescent="0.25">
      <c r="A60" s="16">
        <v>34</v>
      </c>
      <c r="B60" s="17" t="s">
        <v>16</v>
      </c>
      <c r="C60" s="3"/>
      <c r="D60" s="3"/>
      <c r="E60" s="3"/>
      <c r="F60" s="3"/>
      <c r="G60" s="3"/>
    </row>
    <row r="61" spans="1:7" x14ac:dyDescent="0.25">
      <c r="A61" s="16">
        <v>36</v>
      </c>
      <c r="B61" s="17" t="s">
        <v>19</v>
      </c>
      <c r="C61" s="3"/>
      <c r="D61" s="3"/>
      <c r="E61" s="3"/>
      <c r="F61" s="3"/>
      <c r="G61" s="3"/>
    </row>
    <row r="62" spans="1:7" x14ac:dyDescent="0.25">
      <c r="A62" s="16">
        <v>37</v>
      </c>
      <c r="B62" s="17" t="s">
        <v>17</v>
      </c>
      <c r="C62" s="3"/>
      <c r="D62" s="3"/>
      <c r="E62" s="3">
        <v>3984</v>
      </c>
      <c r="F62" s="3">
        <v>3673</v>
      </c>
      <c r="G62" s="3"/>
    </row>
    <row r="63" spans="1:7" x14ac:dyDescent="0.25">
      <c r="A63" s="16">
        <v>38</v>
      </c>
      <c r="B63" s="17" t="s">
        <v>20</v>
      </c>
      <c r="C63" s="3"/>
      <c r="D63" s="3"/>
      <c r="E63" s="3"/>
      <c r="F63" s="3" t="s">
        <v>43</v>
      </c>
      <c r="G63" s="3"/>
    </row>
    <row r="64" spans="1:7" x14ac:dyDescent="0.25">
      <c r="A64" s="18" t="s">
        <v>39</v>
      </c>
      <c r="B64" s="17" t="s">
        <v>27</v>
      </c>
      <c r="C64" s="3"/>
      <c r="D64" s="3"/>
      <c r="E64" s="3">
        <f>E65+E66</f>
        <v>795</v>
      </c>
      <c r="F64" s="3">
        <v>0</v>
      </c>
      <c r="G64" s="3">
        <v>0</v>
      </c>
    </row>
    <row r="65" spans="1:7" x14ac:dyDescent="0.25">
      <c r="A65" s="16">
        <v>41</v>
      </c>
      <c r="B65" s="17" t="s">
        <v>22</v>
      </c>
      <c r="C65" s="3"/>
      <c r="D65" s="3"/>
      <c r="E65" s="3">
        <v>264</v>
      </c>
      <c r="F65" s="3"/>
      <c r="G65" s="3"/>
    </row>
    <row r="66" spans="1:7" x14ac:dyDescent="0.25">
      <c r="A66" s="16" t="s">
        <v>12</v>
      </c>
      <c r="B66" s="17" t="s">
        <v>18</v>
      </c>
      <c r="C66" s="3"/>
      <c r="D66" s="3"/>
      <c r="E66" s="3">
        <v>531</v>
      </c>
      <c r="F66" s="3"/>
      <c r="G66" s="3"/>
    </row>
    <row r="67" spans="1:7" s="28" customFormat="1" x14ac:dyDescent="0.25">
      <c r="A67" s="24">
        <v>61</v>
      </c>
      <c r="B67" s="25" t="s">
        <v>4</v>
      </c>
      <c r="C67" s="27">
        <f>C68</f>
        <v>26794</v>
      </c>
      <c r="D67" s="27">
        <f>D68+D71</f>
        <v>19060</v>
      </c>
      <c r="E67" s="27">
        <f>E68</f>
        <v>13427</v>
      </c>
      <c r="F67" s="27">
        <f t="shared" ref="F67:G67" si="27">F68+F71</f>
        <v>10000</v>
      </c>
      <c r="G67" s="27">
        <f t="shared" si="27"/>
        <v>10000</v>
      </c>
    </row>
    <row r="68" spans="1:7" x14ac:dyDescent="0.25">
      <c r="A68" s="18" t="s">
        <v>38</v>
      </c>
      <c r="B68" s="17" t="s">
        <v>25</v>
      </c>
      <c r="C68" s="3">
        <f>C69+C70</f>
        <v>26794</v>
      </c>
      <c r="D68" s="32">
        <f>D69+D70</f>
        <v>18392</v>
      </c>
      <c r="E68" s="3">
        <f>E69+E70</f>
        <v>13427</v>
      </c>
      <c r="F68" s="3">
        <f>F69+F70</f>
        <v>10000</v>
      </c>
      <c r="G68" s="3">
        <f>G69+G70</f>
        <v>10000</v>
      </c>
    </row>
    <row r="69" spans="1:7" x14ac:dyDescent="0.25">
      <c r="A69" s="16" t="s">
        <v>5</v>
      </c>
      <c r="B69" s="17" t="s">
        <v>15</v>
      </c>
      <c r="C69" s="33">
        <v>20379</v>
      </c>
      <c r="D69" s="33">
        <v>9999</v>
      </c>
      <c r="E69" s="3">
        <v>13427</v>
      </c>
      <c r="F69" s="3">
        <v>10000</v>
      </c>
      <c r="G69" s="3">
        <v>10000</v>
      </c>
    </row>
    <row r="70" spans="1:7" x14ac:dyDescent="0.25">
      <c r="A70" s="16" t="s">
        <v>10</v>
      </c>
      <c r="B70" s="17" t="s">
        <v>14</v>
      </c>
      <c r="C70" s="33">
        <v>6415</v>
      </c>
      <c r="D70" s="33">
        <v>8393</v>
      </c>
      <c r="E70" s="3"/>
      <c r="F70" s="3"/>
      <c r="G70" s="3"/>
    </row>
    <row r="71" spans="1:7" x14ac:dyDescent="0.25">
      <c r="A71" s="18" t="s">
        <v>39</v>
      </c>
      <c r="B71" s="17" t="s">
        <v>27</v>
      </c>
      <c r="C71" s="3"/>
      <c r="D71" s="32">
        <f>D72+D73</f>
        <v>668</v>
      </c>
      <c r="E71" s="3"/>
      <c r="F71" s="3"/>
      <c r="G71" s="3"/>
    </row>
    <row r="72" spans="1:7" x14ac:dyDescent="0.25">
      <c r="A72" s="16">
        <v>41</v>
      </c>
      <c r="B72" s="17" t="s">
        <v>22</v>
      </c>
      <c r="C72" s="3"/>
      <c r="D72" s="33"/>
      <c r="E72" s="3"/>
      <c r="F72" s="3"/>
      <c r="G72" s="3"/>
    </row>
    <row r="73" spans="1:7" x14ac:dyDescent="0.25">
      <c r="A73" s="16" t="s">
        <v>12</v>
      </c>
      <c r="B73" s="17" t="s">
        <v>18</v>
      </c>
      <c r="C73" s="3"/>
      <c r="D73" s="33">
        <v>668</v>
      </c>
      <c r="E73" s="3"/>
      <c r="F73" s="3"/>
      <c r="G73" s="3"/>
    </row>
    <row r="74" spans="1:7" s="28" customFormat="1" x14ac:dyDescent="0.25">
      <c r="A74" s="24">
        <v>71</v>
      </c>
      <c r="B74" s="25" t="s">
        <v>40</v>
      </c>
      <c r="C74" s="27">
        <f>C75</f>
        <v>22</v>
      </c>
      <c r="D74" s="27">
        <v>200</v>
      </c>
      <c r="E74" s="27">
        <f>E75</f>
        <v>300</v>
      </c>
      <c r="F74" s="27">
        <f t="shared" ref="F74:G74" si="28">F75</f>
        <v>300</v>
      </c>
      <c r="G74" s="27">
        <f t="shared" si="28"/>
        <v>300</v>
      </c>
    </row>
    <row r="75" spans="1:7" x14ac:dyDescent="0.25">
      <c r="A75" s="18" t="s">
        <v>39</v>
      </c>
      <c r="B75" s="17" t="s">
        <v>27</v>
      </c>
      <c r="C75" s="3">
        <f>C76</f>
        <v>22</v>
      </c>
      <c r="D75" s="3">
        <v>200</v>
      </c>
      <c r="E75" s="3">
        <f>E76</f>
        <v>300</v>
      </c>
      <c r="F75" s="3">
        <f t="shared" ref="F75:G75" si="29">F76</f>
        <v>300</v>
      </c>
      <c r="G75" s="3">
        <f t="shared" si="29"/>
        <v>300</v>
      </c>
    </row>
    <row r="76" spans="1:7" x14ac:dyDescent="0.25">
      <c r="A76" s="16" t="s">
        <v>12</v>
      </c>
      <c r="B76" s="17" t="s">
        <v>18</v>
      </c>
      <c r="C76" s="3">
        <v>22</v>
      </c>
      <c r="D76" s="33">
        <v>200</v>
      </c>
      <c r="E76" s="3">
        <v>300</v>
      </c>
      <c r="F76" s="3">
        <v>300</v>
      </c>
      <c r="G76" s="3">
        <v>300</v>
      </c>
    </row>
    <row r="77" spans="1:7" x14ac:dyDescent="0.25">
      <c r="A77" s="29" t="s">
        <v>41</v>
      </c>
      <c r="B77" s="23" t="s">
        <v>42</v>
      </c>
      <c r="C77" s="30">
        <f t="shared" ref="C77:E78" si="30">C78</f>
        <v>71306</v>
      </c>
      <c r="D77" s="30">
        <f t="shared" si="30"/>
        <v>163680</v>
      </c>
      <c r="E77" s="30">
        <f t="shared" si="30"/>
        <v>126350</v>
      </c>
      <c r="F77" s="30">
        <f t="shared" ref="F77:G77" si="31">F78</f>
        <v>103450</v>
      </c>
      <c r="G77" s="30">
        <f t="shared" si="31"/>
        <v>0</v>
      </c>
    </row>
    <row r="78" spans="1:7" x14ac:dyDescent="0.25">
      <c r="A78" s="14" t="s">
        <v>36</v>
      </c>
      <c r="B78" s="13" t="s">
        <v>37</v>
      </c>
      <c r="C78" s="3">
        <f t="shared" si="30"/>
        <v>71306</v>
      </c>
      <c r="D78" s="3">
        <f t="shared" si="30"/>
        <v>163680</v>
      </c>
      <c r="E78" s="3">
        <f t="shared" si="30"/>
        <v>126350</v>
      </c>
      <c r="F78" s="3">
        <f t="shared" ref="F78" si="32">F79</f>
        <v>103450</v>
      </c>
      <c r="G78" s="3"/>
    </row>
    <row r="79" spans="1:7" x14ac:dyDescent="0.25">
      <c r="A79" s="24">
        <v>581</v>
      </c>
      <c r="B79" s="25" t="s">
        <v>7</v>
      </c>
      <c r="C79" s="26">
        <f>C80+C85</f>
        <v>71306</v>
      </c>
      <c r="D79" s="26">
        <f>D80+D85</f>
        <v>163680</v>
      </c>
      <c r="E79" s="26">
        <f>E80+E85</f>
        <v>126350</v>
      </c>
      <c r="F79" s="26">
        <f t="shared" ref="F79:G79" si="33">F80+F85</f>
        <v>103450</v>
      </c>
      <c r="G79" s="26">
        <f t="shared" si="33"/>
        <v>0</v>
      </c>
    </row>
    <row r="80" spans="1:7" x14ac:dyDescent="0.25">
      <c r="A80" s="15" t="s">
        <v>38</v>
      </c>
      <c r="B80" s="13" t="s">
        <v>25</v>
      </c>
      <c r="C80" s="3">
        <f>C81+C82+C83</f>
        <v>45922</v>
      </c>
      <c r="D80" s="33">
        <f>D81+D82+D83+D84</f>
        <v>155480</v>
      </c>
      <c r="E80" s="3">
        <f>E82</f>
        <v>101350</v>
      </c>
      <c r="F80" s="3">
        <f t="shared" ref="F80" si="34">F82</f>
        <v>96450</v>
      </c>
      <c r="G80" s="3"/>
    </row>
    <row r="81" spans="1:7" x14ac:dyDescent="0.25">
      <c r="A81" s="16" t="s">
        <v>5</v>
      </c>
      <c r="B81" s="17" t="s">
        <v>15</v>
      </c>
      <c r="C81" s="3"/>
      <c r="D81" s="33"/>
      <c r="E81" s="3"/>
      <c r="F81" s="3"/>
      <c r="G81" s="3"/>
    </row>
    <row r="82" spans="1:7" x14ac:dyDescent="0.25">
      <c r="A82" s="16" t="s">
        <v>10</v>
      </c>
      <c r="B82" s="17" t="s">
        <v>14</v>
      </c>
      <c r="C82" s="3">
        <v>45922</v>
      </c>
      <c r="D82" s="33">
        <v>155480</v>
      </c>
      <c r="E82" s="3">
        <v>101350</v>
      </c>
      <c r="F82" s="3">
        <v>96450</v>
      </c>
      <c r="G82" s="3"/>
    </row>
    <row r="83" spans="1:7" x14ac:dyDescent="0.25">
      <c r="A83" s="16" t="s">
        <v>11</v>
      </c>
      <c r="B83" s="17" t="s">
        <v>16</v>
      </c>
      <c r="C83" s="3"/>
      <c r="D83" s="33"/>
      <c r="E83" s="3"/>
      <c r="F83" s="3"/>
      <c r="G83" s="3"/>
    </row>
    <row r="84" spans="1:7" x14ac:dyDescent="0.25">
      <c r="A84" s="16">
        <v>37</v>
      </c>
      <c r="B84" s="17" t="s">
        <v>17</v>
      </c>
      <c r="C84" s="3"/>
      <c r="D84" s="33"/>
      <c r="E84" s="3"/>
      <c r="F84" s="3"/>
      <c r="G84" s="3"/>
    </row>
    <row r="85" spans="1:7" x14ac:dyDescent="0.25">
      <c r="A85" s="18" t="s">
        <v>39</v>
      </c>
      <c r="B85" s="17" t="s">
        <v>27</v>
      </c>
      <c r="C85" s="3">
        <f>C86+C87</f>
        <v>25384</v>
      </c>
      <c r="D85" s="33">
        <f>D86+D87</f>
        <v>8200</v>
      </c>
      <c r="E85" s="3">
        <f>E86+E87</f>
        <v>25000</v>
      </c>
      <c r="F85" s="3">
        <f t="shared" ref="F85" si="35">F86+F87</f>
        <v>7000</v>
      </c>
      <c r="G85" s="3"/>
    </row>
    <row r="86" spans="1:7" x14ac:dyDescent="0.25">
      <c r="A86" s="16">
        <v>41</v>
      </c>
      <c r="B86" s="17" t="s">
        <v>22</v>
      </c>
      <c r="C86" s="3">
        <v>2640</v>
      </c>
      <c r="D86" s="33"/>
      <c r="E86" s="3">
        <v>3500</v>
      </c>
      <c r="F86" s="3"/>
      <c r="G86" s="3"/>
    </row>
    <row r="87" spans="1:7" x14ac:dyDescent="0.25">
      <c r="A87" s="16" t="s">
        <v>12</v>
      </c>
      <c r="B87" s="17" t="s">
        <v>18</v>
      </c>
      <c r="C87" s="3">
        <v>22744</v>
      </c>
      <c r="D87" s="33">
        <v>8200</v>
      </c>
      <c r="E87" s="3">
        <v>21500</v>
      </c>
      <c r="F87" s="3">
        <v>7000</v>
      </c>
      <c r="G87" s="3"/>
    </row>
  </sheetData>
  <pageMargins left="0.31496062992125984" right="0.31496062992125984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3050 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LUCIJA</cp:lastModifiedBy>
  <cp:lastPrinted>2025-10-18T15:32:57Z</cp:lastPrinted>
  <dcterms:created xsi:type="dcterms:W3CDTF">2022-10-31T10:11:38Z</dcterms:created>
  <dcterms:modified xsi:type="dcterms:W3CDTF">2025-10-18T15:32:59Z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